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21.01 đến 25.01" sheetId="1" r:id="rId1"/>
  </sheets>
  <calcPr calcId="124519"/>
</workbook>
</file>

<file path=xl/calcChain.xml><?xml version="1.0" encoding="utf-8"?>
<calcChain xmlns="http://schemas.openxmlformats.org/spreadsheetml/2006/main">
  <c r="J69" i="1"/>
  <c r="H69"/>
  <c r="G69"/>
  <c r="M69" s="1"/>
  <c r="G68"/>
  <c r="G66"/>
  <c r="G67" s="1"/>
  <c r="G65"/>
  <c r="G64"/>
  <c r="G63"/>
  <c r="G62"/>
  <c r="G61"/>
  <c r="G60"/>
  <c r="G59"/>
  <c r="G58"/>
  <c r="G57"/>
  <c r="G56"/>
  <c r="J55"/>
  <c r="H55"/>
  <c r="G55"/>
  <c r="M55" s="1"/>
  <c r="G54"/>
  <c r="G53" s="1"/>
  <c r="G52"/>
  <c r="G51"/>
  <c r="G50"/>
  <c r="G49"/>
  <c r="G48"/>
  <c r="G47"/>
  <c r="G46"/>
  <c r="G45"/>
  <c r="G44"/>
  <c r="J43"/>
  <c r="H43"/>
  <c r="G43"/>
  <c r="M43" s="1"/>
  <c r="G42"/>
  <c r="G40"/>
  <c r="G41" s="1"/>
  <c r="G39"/>
  <c r="G38"/>
  <c r="G37"/>
  <c r="G36"/>
  <c r="G35"/>
  <c r="G34"/>
  <c r="G33"/>
  <c r="G32"/>
  <c r="G31"/>
  <c r="G30"/>
  <c r="J29"/>
  <c r="H29"/>
  <c r="G29"/>
  <c r="M29" s="1"/>
  <c r="G28"/>
  <c r="G26"/>
  <c r="G27" s="1"/>
  <c r="G25"/>
  <c r="G24"/>
  <c r="G23"/>
  <c r="G22"/>
  <c r="G21"/>
  <c r="G20"/>
  <c r="G19"/>
  <c r="G18"/>
  <c r="J17"/>
  <c r="H17"/>
  <c r="G17"/>
  <c r="M17" s="1"/>
  <c r="G16"/>
  <c r="G14"/>
  <c r="G13"/>
  <c r="G15" s="1"/>
  <c r="G12"/>
  <c r="G11"/>
  <c r="G10"/>
  <c r="G9"/>
  <c r="G8"/>
</calcChain>
</file>

<file path=xl/sharedStrings.xml><?xml version="1.0" encoding="utf-8"?>
<sst xmlns="http://schemas.openxmlformats.org/spreadsheetml/2006/main" count="183" uniqueCount="115">
  <si>
    <t>THỰC PHẨM NGÔI SAO XANH</t>
  </si>
  <si>
    <t>TRƯỜNG TIỂU HỌC VIỆT HƯNG</t>
  </si>
  <si>
    <t>THỰC ĐƠN HỌC SINH TUẦN IV THÁNG 01 NĂM 2019</t>
  </si>
  <si>
    <t>( Tuần từ 21/01 đến 25/01)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</si>
  <si>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</si>
  <si>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</si>
  <si>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</si>
  <si>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</si>
  <si>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</si>
  <si>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</si>
  <si>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</si>
  <si>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</si>
  <si>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</si>
  <si>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</si>
  <si>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</si>
  <si>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</si>
  <si>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</si>
  <si>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</si>
  <si>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Thứ 2
(21/01)</t>
  </si>
  <si>
    <t>Cơm dẻo thơm</t>
  </si>
  <si>
    <t>Gạo dẻo</t>
  </si>
  <si>
    <t>Lương CN</t>
  </si>
  <si>
    <t>Sữa chua ăn</t>
  </si>
  <si>
    <t>Gà nấu cà ri</t>
  </si>
  <si>
    <t>Thịt gà có xương</t>
  </si>
  <si>
    <t>30 - 34</t>
  </si>
  <si>
    <t>Khoai tây gọt</t>
  </si>
  <si>
    <t>8 - 10</t>
  </si>
  <si>
    <t>Khấu hao CCDC</t>
  </si>
  <si>
    <t>Cà rốt</t>
  </si>
  <si>
    <t>2 - 3</t>
  </si>
  <si>
    <t>Chả nạc rim</t>
  </si>
  <si>
    <t>Chả lợn</t>
  </si>
  <si>
    <t>20 - 25</t>
  </si>
  <si>
    <t>Lãi</t>
  </si>
  <si>
    <t>Canh bí ngô nấu thịt</t>
  </si>
  <si>
    <t>Bí đỏ gọt</t>
  </si>
  <si>
    <t>15 - 17</t>
  </si>
  <si>
    <t xml:space="preserve">Thịt lợn </t>
  </si>
  <si>
    <t>1 - 2</t>
  </si>
  <si>
    <t>Điện nước</t>
  </si>
  <si>
    <t>Dầu ăn, gia vị ,gia giảm.</t>
  </si>
  <si>
    <t>Gas</t>
  </si>
  <si>
    <t>Thứ 3
(22/01)</t>
  </si>
  <si>
    <t>Bánh mỳ vừng</t>
  </si>
  <si>
    <t>Cá basa file chiên xù</t>
  </si>
  <si>
    <t>Cá basa file</t>
  </si>
  <si>
    <t>21 - 24</t>
  </si>
  <si>
    <t>Đậu rán sốt cà chua</t>
  </si>
  <si>
    <t>Đậu phụ</t>
  </si>
  <si>
    <t>25 - 28</t>
  </si>
  <si>
    <t>Cà chua</t>
  </si>
  <si>
    <t>Su su xào</t>
  </si>
  <si>
    <t>Su su gọt</t>
  </si>
  <si>
    <t>18 - 22</t>
  </si>
  <si>
    <t>Canh cải cúc nấu thịt</t>
  </si>
  <si>
    <t>Cải cúc sơ chế</t>
  </si>
  <si>
    <t>15 - 18</t>
  </si>
  <si>
    <t>Thịt lợn</t>
  </si>
  <si>
    <t>Bột chiên cá</t>
  </si>
  <si>
    <t>Thứ 4
(23/01)</t>
  </si>
  <si>
    <t>Bánh bao nhân thịt</t>
  </si>
  <si>
    <t>Thịt lợn kho trứng</t>
  </si>
  <si>
    <t>25 - 27</t>
  </si>
  <si>
    <t>Trứng cút bóc</t>
  </si>
  <si>
    <t>25 - 29</t>
  </si>
  <si>
    <t xml:space="preserve">Bắp cải xào thịt </t>
  </si>
  <si>
    <t>Bắp cải</t>
  </si>
  <si>
    <t>24 - 27</t>
  </si>
  <si>
    <t>Canh củ quả nấu thịt</t>
  </si>
  <si>
    <t>9 - 11</t>
  </si>
  <si>
    <t>Củ cải trắng</t>
  </si>
  <si>
    <t>4 - 5</t>
  </si>
  <si>
    <t>Thứ 5
(24/01)</t>
  </si>
  <si>
    <t>Bánh cuộn kem</t>
  </si>
  <si>
    <t>Thịt rán sốt chua ngọt</t>
  </si>
  <si>
    <t>Trứng rán hành</t>
  </si>
  <si>
    <t>Trứng gà</t>
  </si>
  <si>
    <t>Su hào xào</t>
  </si>
  <si>
    <t>Su hào gọt</t>
  </si>
  <si>
    <t>Canh dưa nấu xương</t>
  </si>
  <si>
    <t>Xương lợn</t>
  </si>
  <si>
    <t xml:space="preserve"> 1 - 2</t>
  </si>
  <si>
    <t>Dưa cải bẹ</t>
  </si>
  <si>
    <t>12 - 15</t>
  </si>
  <si>
    <t>Thứ 6
(25/01)</t>
  </si>
  <si>
    <t>Cơm rang thập cẩm</t>
  </si>
  <si>
    <t>Bánh su kem</t>
  </si>
  <si>
    <t>Ngô ngọt tách hạt</t>
  </si>
  <si>
    <t>3 - 4</t>
  </si>
  <si>
    <t>Cà rốt gọt</t>
  </si>
  <si>
    <t>5 - 7</t>
  </si>
  <si>
    <t>Đỗ xanh tước xơ</t>
  </si>
  <si>
    <t>Xúc xích chiên</t>
  </si>
  <si>
    <t>Xúc xích</t>
  </si>
  <si>
    <t>25 - 30</t>
  </si>
  <si>
    <t>Canh chua nấu thịt</t>
  </si>
  <si>
    <t>4 - 6</t>
  </si>
  <si>
    <t>Quả me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</si>
  <si>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</si>
  <si>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</si>
  <si>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</si>
  <si>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</si>
  <si>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</si>
  <si>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</si>
  <si>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</si>
  <si>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</si>
  <si>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</si>
  <si>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</si>
  <si>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</si>
  <si>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</si>
  <si>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</si>
  <si>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Giá thực phẩm thay đổi theo ngày</t>
  </si>
  <si>
    <t>6/</t>
  </si>
  <si>
    <t>Gas và gia vị được tính trung bình theo tháng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</si>
</sst>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4">
    <font>
      <sz val="10"/>
      <name val="Arial"/>
    </font>
    <font>
      <sz val="10"/>
      <name val="Arial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7" fontId="7" fillId="0" borderId="7" xfId="0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7" fontId="7" fillId="0" borderId="7" xfId="0" quotePrefix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7" fillId="0" borderId="6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/>
    <xf numFmtId="0" fontId="7" fillId="0" borderId="7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" fontId="7" fillId="0" borderId="6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1" fontId="12" fillId="0" borderId="14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Border="1" applyAlignment="1">
      <alignment horizontal="right" vertical="center"/>
    </xf>
    <xf numFmtId="0" fontId="7" fillId="3" borderId="0" xfId="0" applyFont="1" applyFill="1" applyBorder="1"/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tabSelected="1" topLeftCell="A43" workbookViewId="0">
      <selection sqref="A1:M79"/>
    </sheetView>
  </sheetViews>
  <sheetFormatPr defaultColWidth="9.140625" defaultRowHeight="12.75"/>
  <cols>
    <col min="1" max="1" width="7.42578125" customWidth="1"/>
    <col min="2" max="2" width="22.710937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1" width="8.85546875" customWidth="1"/>
    <col min="12" max="12" width="11" customWidth="1"/>
    <col min="13" max="13" width="8.7109375" customWidth="1"/>
  </cols>
  <sheetData>
    <row r="1" spans="1:17" ht="17.25" customHeight="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</row>
    <row r="2" spans="1:17" ht="14.25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ht="18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7" ht="21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 ht="15" customHeight="1">
      <c r="A5" s="6"/>
      <c r="B5" s="6"/>
      <c r="C5" s="6"/>
      <c r="D5" s="6"/>
      <c r="E5" s="6"/>
      <c r="F5" s="6"/>
      <c r="G5" s="6"/>
      <c r="H5" s="6"/>
      <c r="I5" s="7"/>
      <c r="J5" s="7"/>
      <c r="K5" s="7"/>
    </row>
    <row r="6" spans="1:17" ht="20.25" customHeight="1">
      <c r="A6" s="8" t="s">
        <v>4</v>
      </c>
      <c r="B6" s="8" t="s">
        <v>5</v>
      </c>
      <c r="C6" s="8" t="s">
        <v>6</v>
      </c>
      <c r="D6" s="8"/>
      <c r="E6" s="8"/>
      <c r="F6" s="9"/>
      <c r="G6" s="9"/>
      <c r="H6" s="9"/>
      <c r="I6" s="10" t="s">
        <v>7</v>
      </c>
      <c r="J6" s="10" t="s">
        <v>8</v>
      </c>
      <c r="K6" s="11" t="s">
        <v>9</v>
      </c>
      <c r="L6" s="12" t="s">
        <v>10</v>
      </c>
      <c r="M6" s="12" t="s">
        <v>11</v>
      </c>
    </row>
    <row r="7" spans="1:17" ht="33.75" customHeight="1">
      <c r="A7" s="8"/>
      <c r="B7" s="8"/>
      <c r="C7" s="13" t="s">
        <v>12</v>
      </c>
      <c r="D7" s="14" t="s">
        <v>13</v>
      </c>
      <c r="E7" s="14" t="s">
        <v>14</v>
      </c>
      <c r="F7" s="15" t="s">
        <v>15</v>
      </c>
      <c r="G7" s="15" t="s">
        <v>16</v>
      </c>
      <c r="H7" s="15" t="s">
        <v>17</v>
      </c>
      <c r="I7" s="16"/>
      <c r="J7" s="16"/>
      <c r="K7" s="16"/>
      <c r="L7" s="12"/>
      <c r="M7" s="12"/>
    </row>
    <row r="8" spans="1:17" ht="12" customHeight="1">
      <c r="A8" s="17" t="s">
        <v>18</v>
      </c>
      <c r="B8" s="18" t="s">
        <v>19</v>
      </c>
      <c r="C8" s="19" t="s">
        <v>20</v>
      </c>
      <c r="D8" s="20">
        <v>100</v>
      </c>
      <c r="E8" s="21">
        <v>190</v>
      </c>
      <c r="F8" s="22">
        <v>20000</v>
      </c>
      <c r="G8" s="22">
        <f t="shared" ref="G8:G13" si="0">F8*D8/1000</f>
        <v>2000</v>
      </c>
      <c r="H8" s="23">
        <v>345.8</v>
      </c>
      <c r="I8" s="24" t="s">
        <v>21</v>
      </c>
      <c r="J8" s="25">
        <v>2500</v>
      </c>
      <c r="K8" s="26"/>
      <c r="L8" s="27" t="s">
        <v>22</v>
      </c>
      <c r="M8" s="28"/>
    </row>
    <row r="9" spans="1:17" ht="12" customHeight="1">
      <c r="A9" s="29"/>
      <c r="B9" s="18" t="s">
        <v>23</v>
      </c>
      <c r="C9" s="19" t="s">
        <v>24</v>
      </c>
      <c r="D9" s="21">
        <v>68</v>
      </c>
      <c r="E9" s="30" t="s">
        <v>25</v>
      </c>
      <c r="F9" s="22">
        <v>100000</v>
      </c>
      <c r="G9" s="22">
        <f t="shared" si="0"/>
        <v>6800</v>
      </c>
      <c r="H9" s="23">
        <v>148.30000000000001</v>
      </c>
      <c r="I9" s="20"/>
      <c r="J9" s="31"/>
      <c r="K9" s="32"/>
      <c r="L9" s="27"/>
      <c r="M9" s="33"/>
    </row>
    <row r="10" spans="1:17" ht="12" customHeight="1">
      <c r="A10" s="29"/>
      <c r="B10" s="18"/>
      <c r="C10" s="19" t="s">
        <v>26</v>
      </c>
      <c r="D10" s="21">
        <v>19</v>
      </c>
      <c r="E10" s="34" t="s">
        <v>27</v>
      </c>
      <c r="F10" s="22">
        <v>32000</v>
      </c>
      <c r="G10" s="22">
        <f t="shared" si="0"/>
        <v>608</v>
      </c>
      <c r="H10" s="23">
        <v>22</v>
      </c>
      <c r="I10" s="21" t="s">
        <v>28</v>
      </c>
      <c r="J10" s="35">
        <v>600</v>
      </c>
      <c r="K10" s="32"/>
      <c r="L10" s="27"/>
      <c r="M10" s="33"/>
    </row>
    <row r="11" spans="1:17" ht="12" customHeight="1">
      <c r="A11" s="29"/>
      <c r="B11" s="18"/>
      <c r="C11" s="19" t="s">
        <v>29</v>
      </c>
      <c r="D11" s="21">
        <v>5</v>
      </c>
      <c r="E11" s="34" t="s">
        <v>30</v>
      </c>
      <c r="F11" s="22">
        <v>25000</v>
      </c>
      <c r="G11" s="22">
        <f t="shared" si="0"/>
        <v>125</v>
      </c>
      <c r="H11" s="23">
        <v>2.1</v>
      </c>
      <c r="I11" s="21"/>
      <c r="J11" s="35"/>
      <c r="K11" s="32"/>
      <c r="L11" s="27"/>
      <c r="M11" s="33"/>
    </row>
    <row r="12" spans="1:17" ht="12" customHeight="1">
      <c r="A12" s="29"/>
      <c r="B12" s="18" t="s">
        <v>31</v>
      </c>
      <c r="C12" s="18" t="s">
        <v>32</v>
      </c>
      <c r="D12" s="20">
        <v>28</v>
      </c>
      <c r="E12" s="20" t="s">
        <v>33</v>
      </c>
      <c r="F12" s="22">
        <v>145000</v>
      </c>
      <c r="G12" s="22">
        <f t="shared" si="0"/>
        <v>4060</v>
      </c>
      <c r="H12" s="36">
        <v>144.80000000000001</v>
      </c>
      <c r="I12" s="37" t="s">
        <v>34</v>
      </c>
      <c r="J12" s="35">
        <v>500</v>
      </c>
      <c r="K12" s="32"/>
      <c r="L12" s="27"/>
      <c r="M12" s="33"/>
    </row>
    <row r="13" spans="1:17" ht="12" customHeight="1">
      <c r="A13" s="29"/>
      <c r="B13" s="18" t="s">
        <v>35</v>
      </c>
      <c r="C13" s="18" t="s">
        <v>36</v>
      </c>
      <c r="D13" s="20">
        <v>33</v>
      </c>
      <c r="E13" s="20" t="s">
        <v>37</v>
      </c>
      <c r="F13" s="22">
        <v>24000</v>
      </c>
      <c r="G13" s="22">
        <f t="shared" si="0"/>
        <v>792</v>
      </c>
      <c r="H13" s="23">
        <v>9.5</v>
      </c>
      <c r="I13" s="37"/>
      <c r="J13" s="35"/>
      <c r="K13" s="32"/>
      <c r="L13" s="27"/>
      <c r="M13" s="33"/>
    </row>
    <row r="14" spans="1:17" ht="12" customHeight="1">
      <c r="A14" s="38"/>
      <c r="B14" s="18"/>
      <c r="C14" s="18" t="s">
        <v>38</v>
      </c>
      <c r="D14" s="20">
        <v>4</v>
      </c>
      <c r="E14" s="39" t="s">
        <v>39</v>
      </c>
      <c r="F14" s="22">
        <v>137000</v>
      </c>
      <c r="G14" s="22">
        <f>F14*D14/1000</f>
        <v>548</v>
      </c>
      <c r="H14" s="40">
        <v>5.6</v>
      </c>
      <c r="I14" s="21" t="s">
        <v>40</v>
      </c>
      <c r="J14" s="35">
        <v>80</v>
      </c>
      <c r="K14" s="32"/>
      <c r="L14" s="27"/>
      <c r="M14" s="33"/>
      <c r="Q14" s="41"/>
    </row>
    <row r="15" spans="1:17" ht="12" customHeight="1">
      <c r="A15" s="38"/>
      <c r="B15" s="19"/>
      <c r="C15" s="19" t="s">
        <v>41</v>
      </c>
      <c r="D15" s="42"/>
      <c r="E15" s="42"/>
      <c r="F15" s="22"/>
      <c r="G15" s="22">
        <f>G17-G16-G14-G13-G12-G11-G10-G9-G8</f>
        <v>-363</v>
      </c>
      <c r="H15" s="36">
        <v>100</v>
      </c>
      <c r="I15" s="21"/>
      <c r="J15" s="35"/>
      <c r="K15" s="32"/>
      <c r="L15" s="27"/>
      <c r="M15" s="33"/>
      <c r="Q15" s="41"/>
    </row>
    <row r="16" spans="1:17" ht="12" customHeight="1">
      <c r="A16" s="29"/>
      <c r="B16" s="43"/>
      <c r="C16" s="43" t="s">
        <v>42</v>
      </c>
      <c r="D16" s="42"/>
      <c r="E16" s="42"/>
      <c r="F16" s="22">
        <v>550</v>
      </c>
      <c r="G16" s="22">
        <f>F16</f>
        <v>550</v>
      </c>
      <c r="H16" s="36"/>
      <c r="I16" s="21"/>
      <c r="J16" s="35"/>
      <c r="K16" s="44"/>
      <c r="L16" s="27"/>
      <c r="M16" s="45"/>
    </row>
    <row r="17" spans="1:13" ht="12" customHeight="1">
      <c r="A17" s="16"/>
      <c r="B17" s="46"/>
      <c r="C17" s="46"/>
      <c r="D17" s="46"/>
      <c r="E17" s="47"/>
      <c r="F17" s="48"/>
      <c r="G17" s="49">
        <f>24000-J17-K17-L17</f>
        <v>15120</v>
      </c>
      <c r="H17" s="50">
        <f>SUM(H8:H16)</f>
        <v>778.1</v>
      </c>
      <c r="I17" s="50"/>
      <c r="J17" s="51">
        <f>SUM(J8:J16)</f>
        <v>3680</v>
      </c>
      <c r="K17" s="51">
        <v>1200</v>
      </c>
      <c r="L17" s="52">
        <v>4000</v>
      </c>
      <c r="M17" s="53">
        <f>G17+J17+K17+L17</f>
        <v>24000</v>
      </c>
    </row>
    <row r="18" spans="1:13" ht="12" customHeight="1">
      <c r="A18" s="11" t="s">
        <v>43</v>
      </c>
      <c r="B18" s="18" t="s">
        <v>19</v>
      </c>
      <c r="C18" s="19" t="s">
        <v>20</v>
      </c>
      <c r="D18" s="20">
        <v>100</v>
      </c>
      <c r="E18" s="21">
        <v>190</v>
      </c>
      <c r="F18" s="22">
        <v>20000</v>
      </c>
      <c r="G18" s="22">
        <f t="shared" ref="G18:G25" si="1">F18*D18/1000</f>
        <v>2000</v>
      </c>
      <c r="H18" s="23">
        <v>345.8</v>
      </c>
      <c r="I18" s="24" t="s">
        <v>21</v>
      </c>
      <c r="J18" s="25">
        <v>2500</v>
      </c>
      <c r="K18" s="26"/>
      <c r="L18" s="27" t="s">
        <v>44</v>
      </c>
      <c r="M18" s="28"/>
    </row>
    <row r="19" spans="1:13" ht="12" customHeight="1">
      <c r="A19" s="29"/>
      <c r="B19" s="18" t="s">
        <v>45</v>
      </c>
      <c r="C19" s="19" t="s">
        <v>46</v>
      </c>
      <c r="D19" s="20">
        <v>49</v>
      </c>
      <c r="E19" s="21" t="s">
        <v>47</v>
      </c>
      <c r="F19" s="22">
        <v>121000</v>
      </c>
      <c r="G19" s="22">
        <f>F19*D19/1000</f>
        <v>5929</v>
      </c>
      <c r="H19" s="36">
        <v>33</v>
      </c>
      <c r="I19" s="20"/>
      <c r="J19" s="31"/>
      <c r="K19" s="32"/>
      <c r="L19" s="27"/>
      <c r="M19" s="33"/>
    </row>
    <row r="20" spans="1:13" ht="12" customHeight="1">
      <c r="A20" s="29"/>
      <c r="B20" s="18" t="s">
        <v>48</v>
      </c>
      <c r="C20" s="18" t="s">
        <v>49</v>
      </c>
      <c r="D20" s="20">
        <v>55</v>
      </c>
      <c r="E20" s="54" t="s">
        <v>50</v>
      </c>
      <c r="F20" s="22">
        <v>38000</v>
      </c>
      <c r="G20" s="22">
        <f t="shared" ref="G20:G23" si="2">F20*D20/1000</f>
        <v>2090</v>
      </c>
      <c r="H20" s="23">
        <v>53</v>
      </c>
      <c r="I20" s="21" t="s">
        <v>28</v>
      </c>
      <c r="J20" s="35">
        <v>600</v>
      </c>
      <c r="K20" s="32"/>
      <c r="L20" s="27"/>
      <c r="M20" s="33"/>
    </row>
    <row r="21" spans="1:13" ht="12" customHeight="1">
      <c r="A21" s="29"/>
      <c r="B21" s="18"/>
      <c r="C21" s="18" t="s">
        <v>51</v>
      </c>
      <c r="D21" s="20">
        <v>5</v>
      </c>
      <c r="E21" s="55" t="s">
        <v>30</v>
      </c>
      <c r="F21" s="22">
        <v>38000</v>
      </c>
      <c r="G21" s="22">
        <f t="shared" si="2"/>
        <v>190</v>
      </c>
      <c r="H21" s="36">
        <v>1.1000000000000001</v>
      </c>
      <c r="I21" s="21"/>
      <c r="J21" s="35"/>
      <c r="K21" s="32"/>
      <c r="L21" s="27"/>
      <c r="M21" s="33"/>
    </row>
    <row r="22" spans="1:13" ht="12" customHeight="1">
      <c r="A22" s="29"/>
      <c r="B22" s="18" t="s">
        <v>52</v>
      </c>
      <c r="C22" s="18" t="s">
        <v>53</v>
      </c>
      <c r="D22" s="20">
        <v>44</v>
      </c>
      <c r="E22" s="54" t="s">
        <v>54</v>
      </c>
      <c r="F22" s="22">
        <v>22000</v>
      </c>
      <c r="G22" s="22">
        <f t="shared" si="2"/>
        <v>968</v>
      </c>
      <c r="H22" s="23">
        <v>9.6999999999999993</v>
      </c>
      <c r="I22" s="37" t="s">
        <v>34</v>
      </c>
      <c r="J22" s="35">
        <v>500</v>
      </c>
      <c r="K22" s="32"/>
      <c r="L22" s="27"/>
      <c r="M22" s="33"/>
    </row>
    <row r="23" spans="1:13" ht="12" customHeight="1">
      <c r="A23" s="29"/>
      <c r="B23" s="18"/>
      <c r="C23" s="18" t="s">
        <v>29</v>
      </c>
      <c r="D23" s="21">
        <v>5</v>
      </c>
      <c r="E23" s="34" t="s">
        <v>30</v>
      </c>
      <c r="F23" s="22">
        <v>24000</v>
      </c>
      <c r="G23" s="22">
        <f t="shared" si="2"/>
        <v>120</v>
      </c>
      <c r="H23" s="23">
        <v>2.1</v>
      </c>
      <c r="I23" s="37"/>
      <c r="J23" s="35"/>
      <c r="K23" s="32"/>
      <c r="L23" s="27"/>
      <c r="M23" s="33"/>
    </row>
    <row r="24" spans="1:13" ht="12" customHeight="1">
      <c r="A24" s="29"/>
      <c r="B24" s="18" t="s">
        <v>55</v>
      </c>
      <c r="C24" s="19" t="s">
        <v>56</v>
      </c>
      <c r="D24" s="20">
        <v>36</v>
      </c>
      <c r="E24" s="21" t="s">
        <v>57</v>
      </c>
      <c r="F24" s="22">
        <v>32000</v>
      </c>
      <c r="G24" s="22">
        <f t="shared" si="1"/>
        <v>1152</v>
      </c>
      <c r="H24" s="23">
        <v>7.9</v>
      </c>
      <c r="I24" s="21" t="s">
        <v>40</v>
      </c>
      <c r="J24" s="35">
        <v>80</v>
      </c>
      <c r="K24" s="32"/>
      <c r="L24" s="27"/>
      <c r="M24" s="33"/>
    </row>
    <row r="25" spans="1:13" ht="12" customHeight="1">
      <c r="A25" s="29"/>
      <c r="B25" s="18"/>
      <c r="C25" s="18" t="s">
        <v>58</v>
      </c>
      <c r="D25" s="20">
        <v>4</v>
      </c>
      <c r="E25" s="54" t="s">
        <v>39</v>
      </c>
      <c r="F25" s="22">
        <v>137000</v>
      </c>
      <c r="G25" s="22">
        <f t="shared" si="1"/>
        <v>548</v>
      </c>
      <c r="H25" s="40">
        <v>5.6</v>
      </c>
      <c r="I25" s="21"/>
      <c r="J25" s="35"/>
      <c r="K25" s="32"/>
      <c r="L25" s="27"/>
      <c r="M25" s="33"/>
    </row>
    <row r="26" spans="1:13" ht="12" customHeight="1">
      <c r="A26" s="29"/>
      <c r="B26" s="18"/>
      <c r="C26" s="18" t="s">
        <v>59</v>
      </c>
      <c r="D26" s="20">
        <v>25</v>
      </c>
      <c r="E26" s="54"/>
      <c r="F26" s="22">
        <v>24000</v>
      </c>
      <c r="G26" s="22">
        <f>F26*D26/1000</f>
        <v>600</v>
      </c>
      <c r="H26" s="23">
        <v>20</v>
      </c>
      <c r="I26" s="21"/>
      <c r="J26" s="35"/>
      <c r="K26" s="32"/>
      <c r="L26" s="27"/>
      <c r="M26" s="33"/>
    </row>
    <row r="27" spans="1:13" ht="12" customHeight="1">
      <c r="A27" s="29"/>
      <c r="B27" s="19"/>
      <c r="C27" s="19" t="s">
        <v>41</v>
      </c>
      <c r="D27" s="42"/>
      <c r="E27" s="42"/>
      <c r="F27" s="22"/>
      <c r="G27" s="22">
        <f>G29-G28-G26-G25-G24-G23-G22-G21-G20-G19-G18</f>
        <v>623</v>
      </c>
      <c r="H27" s="36">
        <v>120</v>
      </c>
      <c r="I27" s="21"/>
      <c r="J27" s="35"/>
      <c r="K27" s="32"/>
      <c r="L27" s="27"/>
      <c r="M27" s="33"/>
    </row>
    <row r="28" spans="1:13" ht="12" customHeight="1">
      <c r="A28" s="29"/>
      <c r="B28" s="43"/>
      <c r="C28" s="43" t="s">
        <v>42</v>
      </c>
      <c r="D28" s="42"/>
      <c r="E28" s="42"/>
      <c r="F28" s="22">
        <v>900</v>
      </c>
      <c r="G28" s="22">
        <f>F28</f>
        <v>900</v>
      </c>
      <c r="H28" s="36"/>
      <c r="I28" s="21"/>
      <c r="J28" s="35"/>
      <c r="K28" s="44"/>
      <c r="L28" s="27"/>
      <c r="M28" s="45"/>
    </row>
    <row r="29" spans="1:13" ht="12" customHeight="1">
      <c r="A29" s="16"/>
      <c r="B29" s="46"/>
      <c r="C29" s="46"/>
      <c r="D29" s="46"/>
      <c r="E29" s="47"/>
      <c r="F29" s="48"/>
      <c r="G29" s="49">
        <f>24000-J29-K29-L29</f>
        <v>15120</v>
      </c>
      <c r="H29" s="50">
        <f>SUM(H18:H28)</f>
        <v>598.20000000000005</v>
      </c>
      <c r="I29" s="50"/>
      <c r="J29" s="51">
        <f>SUM(J18:J28)</f>
        <v>3680</v>
      </c>
      <c r="K29" s="51">
        <v>1200</v>
      </c>
      <c r="L29" s="52">
        <v>4000</v>
      </c>
      <c r="M29" s="53">
        <f>G29+J29+K29+L29</f>
        <v>24000</v>
      </c>
    </row>
    <row r="30" spans="1:13" ht="12" customHeight="1">
      <c r="A30" s="11" t="s">
        <v>60</v>
      </c>
      <c r="B30" s="18" t="s">
        <v>19</v>
      </c>
      <c r="C30" s="19" t="s">
        <v>20</v>
      </c>
      <c r="D30" s="20">
        <v>100</v>
      </c>
      <c r="E30" s="21">
        <v>190</v>
      </c>
      <c r="F30" s="22">
        <v>20000</v>
      </c>
      <c r="G30" s="22">
        <f t="shared" ref="G30:G39" si="3">F30*D30/1000</f>
        <v>2000</v>
      </c>
      <c r="H30" s="23">
        <v>345.8</v>
      </c>
      <c r="I30" s="24" t="s">
        <v>21</v>
      </c>
      <c r="J30" s="25">
        <v>2500</v>
      </c>
      <c r="K30" s="26"/>
      <c r="L30" s="27" t="s">
        <v>61</v>
      </c>
      <c r="M30" s="28"/>
    </row>
    <row r="31" spans="1:13" ht="12" customHeight="1">
      <c r="A31" s="29"/>
      <c r="B31" s="18" t="s">
        <v>62</v>
      </c>
      <c r="C31" s="19" t="s">
        <v>58</v>
      </c>
      <c r="D31" s="21">
        <v>54</v>
      </c>
      <c r="E31" s="30" t="s">
        <v>63</v>
      </c>
      <c r="F31" s="22">
        <v>137000</v>
      </c>
      <c r="G31" s="22">
        <f t="shared" si="3"/>
        <v>7398</v>
      </c>
      <c r="H31" s="23">
        <v>40.299999999999997</v>
      </c>
      <c r="I31" s="20"/>
      <c r="J31" s="31"/>
      <c r="K31" s="32"/>
      <c r="L31" s="56"/>
      <c r="M31" s="33"/>
    </row>
    <row r="32" spans="1:13" ht="12" customHeight="1">
      <c r="A32" s="29"/>
      <c r="B32" s="18"/>
      <c r="C32" s="19" t="s">
        <v>64</v>
      </c>
      <c r="D32" s="21">
        <v>32</v>
      </c>
      <c r="E32" s="34" t="s">
        <v>65</v>
      </c>
      <c r="F32" s="22">
        <v>52000</v>
      </c>
      <c r="G32" s="22">
        <f t="shared" si="3"/>
        <v>1664</v>
      </c>
      <c r="H32" s="23">
        <v>2.7</v>
      </c>
      <c r="I32" s="21" t="s">
        <v>28</v>
      </c>
      <c r="J32" s="35">
        <v>600</v>
      </c>
      <c r="K32" s="32"/>
      <c r="L32" s="56"/>
      <c r="M32" s="33"/>
    </row>
    <row r="33" spans="1:13" ht="12" customHeight="1">
      <c r="A33" s="29"/>
      <c r="B33" s="18" t="s">
        <v>66</v>
      </c>
      <c r="C33" s="19" t="s">
        <v>67</v>
      </c>
      <c r="D33" s="20">
        <v>54</v>
      </c>
      <c r="E33" s="57" t="s">
        <v>68</v>
      </c>
      <c r="F33" s="22">
        <v>20000</v>
      </c>
      <c r="G33" s="22">
        <f t="shared" si="3"/>
        <v>1080</v>
      </c>
      <c r="H33" s="23">
        <v>19</v>
      </c>
      <c r="I33" s="21"/>
      <c r="J33" s="35"/>
      <c r="K33" s="32"/>
      <c r="L33" s="56"/>
      <c r="M33" s="33"/>
    </row>
    <row r="34" spans="1:13" ht="12" customHeight="1">
      <c r="A34" s="29"/>
      <c r="B34" s="18"/>
      <c r="C34" s="18" t="s">
        <v>51</v>
      </c>
      <c r="D34" s="20">
        <v>5</v>
      </c>
      <c r="E34" s="55" t="s">
        <v>30</v>
      </c>
      <c r="F34" s="22">
        <v>38000</v>
      </c>
      <c r="G34" s="22">
        <f t="shared" si="3"/>
        <v>190</v>
      </c>
      <c r="H34" s="36">
        <v>1.1000000000000001</v>
      </c>
      <c r="I34" s="37" t="s">
        <v>34</v>
      </c>
      <c r="J34" s="35">
        <v>500</v>
      </c>
      <c r="K34" s="32"/>
      <c r="L34" s="56"/>
      <c r="M34" s="33"/>
    </row>
    <row r="35" spans="1:13" ht="12" customHeight="1">
      <c r="A35" s="29"/>
      <c r="B35" s="18"/>
      <c r="C35" s="18" t="s">
        <v>58</v>
      </c>
      <c r="D35" s="20">
        <v>5</v>
      </c>
      <c r="E35" s="55" t="s">
        <v>30</v>
      </c>
      <c r="F35" s="22">
        <v>137000</v>
      </c>
      <c r="G35" s="22">
        <f t="shared" si="3"/>
        <v>685</v>
      </c>
      <c r="H35" s="36">
        <v>7</v>
      </c>
      <c r="I35" s="37"/>
      <c r="J35" s="35"/>
      <c r="K35" s="32"/>
      <c r="L35" s="56"/>
      <c r="M35" s="33"/>
    </row>
    <row r="36" spans="1:13" ht="12" customHeight="1">
      <c r="A36" s="29"/>
      <c r="B36" s="18" t="s">
        <v>69</v>
      </c>
      <c r="C36" s="19" t="s">
        <v>51</v>
      </c>
      <c r="D36" s="20">
        <v>6</v>
      </c>
      <c r="E36" s="55" t="s">
        <v>30</v>
      </c>
      <c r="F36" s="22">
        <v>38000</v>
      </c>
      <c r="G36" s="22">
        <f t="shared" si="3"/>
        <v>228</v>
      </c>
      <c r="H36" s="36">
        <v>1.3</v>
      </c>
      <c r="I36" s="21" t="s">
        <v>40</v>
      </c>
      <c r="J36" s="35">
        <v>80</v>
      </c>
      <c r="K36" s="32"/>
      <c r="L36" s="56"/>
      <c r="M36" s="33"/>
    </row>
    <row r="37" spans="1:13" ht="12" customHeight="1">
      <c r="A37" s="29"/>
      <c r="B37" s="18"/>
      <c r="C37" s="18" t="s">
        <v>26</v>
      </c>
      <c r="D37" s="20">
        <v>21</v>
      </c>
      <c r="E37" s="34" t="s">
        <v>70</v>
      </c>
      <c r="F37" s="22">
        <v>32000</v>
      </c>
      <c r="G37" s="22">
        <f t="shared" si="3"/>
        <v>672</v>
      </c>
      <c r="H37" s="23">
        <v>20.2</v>
      </c>
      <c r="I37" s="21"/>
      <c r="J37" s="35"/>
      <c r="K37" s="32"/>
      <c r="L37" s="56"/>
      <c r="M37" s="33"/>
    </row>
    <row r="38" spans="1:13" ht="12" customHeight="1">
      <c r="A38" s="29"/>
      <c r="B38" s="18"/>
      <c r="C38" s="18" t="s">
        <v>29</v>
      </c>
      <c r="D38" s="20">
        <v>5</v>
      </c>
      <c r="E38" s="54" t="s">
        <v>30</v>
      </c>
      <c r="F38" s="22">
        <v>24000</v>
      </c>
      <c r="G38" s="22">
        <f t="shared" si="3"/>
        <v>120</v>
      </c>
      <c r="H38" s="23">
        <v>2.1</v>
      </c>
      <c r="I38" s="21"/>
      <c r="J38" s="35"/>
      <c r="K38" s="32"/>
      <c r="L38" s="56"/>
      <c r="M38" s="33"/>
    </row>
    <row r="39" spans="1:13" ht="12" customHeight="1">
      <c r="A39" s="29"/>
      <c r="B39" s="18"/>
      <c r="C39" s="18" t="s">
        <v>71</v>
      </c>
      <c r="D39" s="21">
        <v>9</v>
      </c>
      <c r="E39" s="54" t="s">
        <v>72</v>
      </c>
      <c r="F39" s="22">
        <v>20000</v>
      </c>
      <c r="G39" s="22">
        <f t="shared" si="3"/>
        <v>180</v>
      </c>
      <c r="H39" s="23">
        <v>2.4</v>
      </c>
      <c r="I39" s="21"/>
      <c r="J39" s="35"/>
      <c r="K39" s="32"/>
      <c r="L39" s="56"/>
      <c r="M39" s="33"/>
    </row>
    <row r="40" spans="1:13" ht="12" customHeight="1">
      <c r="A40" s="29"/>
      <c r="B40" s="18"/>
      <c r="C40" s="18" t="s">
        <v>38</v>
      </c>
      <c r="D40" s="20">
        <v>4</v>
      </c>
      <c r="E40" s="39" t="s">
        <v>39</v>
      </c>
      <c r="F40" s="22">
        <v>137000</v>
      </c>
      <c r="G40" s="22">
        <f>F40*D40/1000</f>
        <v>548</v>
      </c>
      <c r="H40" s="40">
        <v>5.6</v>
      </c>
      <c r="I40" s="21"/>
      <c r="J40" s="35"/>
      <c r="K40" s="32"/>
      <c r="L40" s="56"/>
      <c r="M40" s="33"/>
    </row>
    <row r="41" spans="1:13" ht="12" customHeight="1">
      <c r="A41" s="29"/>
      <c r="B41" s="18"/>
      <c r="C41" s="19" t="s">
        <v>41</v>
      </c>
      <c r="D41" s="42"/>
      <c r="E41" s="42"/>
      <c r="F41" s="22"/>
      <c r="G41" s="22">
        <f>G43-G42-G40-G39-G38-G37-G36-G35-G34-G33-G32-G31-G30</f>
        <v>-195</v>
      </c>
      <c r="H41" s="36">
        <v>100</v>
      </c>
      <c r="I41" s="21"/>
      <c r="J41" s="35"/>
      <c r="K41" s="32"/>
      <c r="L41" s="56"/>
      <c r="M41" s="33"/>
    </row>
    <row r="42" spans="1:13" ht="12" customHeight="1">
      <c r="A42" s="29"/>
      <c r="B42" s="18"/>
      <c r="C42" s="43" t="s">
        <v>42</v>
      </c>
      <c r="D42" s="42"/>
      <c r="E42" s="42"/>
      <c r="F42" s="22">
        <v>550</v>
      </c>
      <c r="G42" s="22">
        <f>F42</f>
        <v>550</v>
      </c>
      <c r="H42" s="36"/>
      <c r="I42" s="21"/>
      <c r="J42" s="35"/>
      <c r="K42" s="32"/>
      <c r="L42" s="56"/>
      <c r="M42" s="33"/>
    </row>
    <row r="43" spans="1:13" ht="12" customHeight="1">
      <c r="A43" s="16"/>
      <c r="B43" s="46"/>
      <c r="C43" s="46"/>
      <c r="D43" s="46"/>
      <c r="E43" s="47"/>
      <c r="F43" s="48"/>
      <c r="G43" s="49">
        <f>24000-J43-K43-L43</f>
        <v>15120</v>
      </c>
      <c r="H43" s="50">
        <f>SUM(H30:H42)</f>
        <v>547.5</v>
      </c>
      <c r="I43" s="50"/>
      <c r="J43" s="51">
        <f>SUM(J30:J42)</f>
        <v>3680</v>
      </c>
      <c r="K43" s="51">
        <v>1200</v>
      </c>
      <c r="L43" s="52">
        <v>4000</v>
      </c>
      <c r="M43" s="53">
        <f>G43+J43+K43+L43</f>
        <v>24000</v>
      </c>
    </row>
    <row r="44" spans="1:13" ht="12" customHeight="1">
      <c r="A44" s="11" t="s">
        <v>73</v>
      </c>
      <c r="B44" s="18" t="s">
        <v>19</v>
      </c>
      <c r="C44" s="19" t="s">
        <v>20</v>
      </c>
      <c r="D44" s="20">
        <v>100</v>
      </c>
      <c r="E44" s="21">
        <v>190</v>
      </c>
      <c r="F44" s="22">
        <v>20000</v>
      </c>
      <c r="G44" s="22">
        <f>F44*D44/1000</f>
        <v>2000</v>
      </c>
      <c r="H44" s="23">
        <v>345.8</v>
      </c>
      <c r="I44" s="24" t="s">
        <v>21</v>
      </c>
      <c r="J44" s="25">
        <v>2500</v>
      </c>
      <c r="K44" s="26"/>
      <c r="L44" s="58" t="s">
        <v>74</v>
      </c>
      <c r="M44" s="28"/>
    </row>
    <row r="45" spans="1:13" ht="12" customHeight="1">
      <c r="A45" s="17"/>
      <c r="B45" s="18" t="s">
        <v>75</v>
      </c>
      <c r="C45" s="19" t="s">
        <v>58</v>
      </c>
      <c r="D45" s="20">
        <v>56</v>
      </c>
      <c r="E45" s="21" t="s">
        <v>50</v>
      </c>
      <c r="F45" s="22">
        <v>137000</v>
      </c>
      <c r="G45" s="22">
        <f>F45*D45/1000</f>
        <v>7672</v>
      </c>
      <c r="H45" s="36">
        <v>77.8</v>
      </c>
      <c r="I45" s="20"/>
      <c r="J45" s="31"/>
      <c r="K45" s="32"/>
      <c r="L45" s="59"/>
      <c r="M45" s="33"/>
    </row>
    <row r="46" spans="1:13" ht="12" customHeight="1">
      <c r="A46" s="17"/>
      <c r="B46" s="18"/>
      <c r="C46" s="19" t="s">
        <v>51</v>
      </c>
      <c r="D46" s="20">
        <v>5</v>
      </c>
      <c r="E46" s="55" t="s">
        <v>30</v>
      </c>
      <c r="F46" s="22">
        <v>38000</v>
      </c>
      <c r="G46" s="22">
        <f t="shared" ref="G46:G52" si="4">F46*D46/1000</f>
        <v>190</v>
      </c>
      <c r="H46" s="36">
        <v>1.1000000000000001</v>
      </c>
      <c r="I46" s="21" t="s">
        <v>28</v>
      </c>
      <c r="J46" s="35">
        <v>600</v>
      </c>
      <c r="K46" s="32"/>
      <c r="L46" s="59"/>
      <c r="M46" s="33"/>
    </row>
    <row r="47" spans="1:13" ht="12" customHeight="1">
      <c r="A47" s="17"/>
      <c r="B47" s="18" t="s">
        <v>76</v>
      </c>
      <c r="C47" s="18" t="s">
        <v>77</v>
      </c>
      <c r="D47" s="20">
        <v>35</v>
      </c>
      <c r="E47" s="54" t="s">
        <v>57</v>
      </c>
      <c r="F47" s="22">
        <v>60000</v>
      </c>
      <c r="G47" s="22">
        <f t="shared" si="4"/>
        <v>2100</v>
      </c>
      <c r="H47" s="23">
        <v>46.4</v>
      </c>
      <c r="I47" s="21"/>
      <c r="J47" s="35"/>
      <c r="K47" s="32"/>
      <c r="L47" s="59"/>
      <c r="M47" s="33"/>
    </row>
    <row r="48" spans="1:13" ht="12" customHeight="1">
      <c r="A48" s="17"/>
      <c r="B48" s="18" t="s">
        <v>78</v>
      </c>
      <c r="C48" s="18" t="s">
        <v>79</v>
      </c>
      <c r="D48" s="20">
        <v>44</v>
      </c>
      <c r="E48" s="54" t="s">
        <v>54</v>
      </c>
      <c r="F48" s="22">
        <v>27000</v>
      </c>
      <c r="G48" s="22">
        <f t="shared" si="4"/>
        <v>1188</v>
      </c>
      <c r="H48" s="36">
        <v>19</v>
      </c>
      <c r="I48" s="37" t="s">
        <v>34</v>
      </c>
      <c r="J48" s="35">
        <v>500</v>
      </c>
      <c r="K48" s="32"/>
      <c r="L48" s="59"/>
      <c r="M48" s="33"/>
    </row>
    <row r="49" spans="1:13" ht="12" customHeight="1">
      <c r="A49" s="17"/>
      <c r="B49" s="18"/>
      <c r="C49" s="18" t="s">
        <v>29</v>
      </c>
      <c r="D49" s="20">
        <v>5</v>
      </c>
      <c r="E49" s="39" t="s">
        <v>30</v>
      </c>
      <c r="F49" s="22">
        <v>24000</v>
      </c>
      <c r="G49" s="22">
        <f t="shared" si="4"/>
        <v>120</v>
      </c>
      <c r="H49" s="36">
        <v>2.1</v>
      </c>
      <c r="I49" s="21"/>
      <c r="J49" s="35"/>
      <c r="K49" s="32"/>
      <c r="L49" s="59"/>
      <c r="M49" s="33"/>
    </row>
    <row r="50" spans="1:13" ht="12" customHeight="1">
      <c r="A50" s="17"/>
      <c r="B50" s="18" t="s">
        <v>80</v>
      </c>
      <c r="C50" s="18" t="s">
        <v>81</v>
      </c>
      <c r="D50" s="21">
        <v>4</v>
      </c>
      <c r="E50" s="54" t="s">
        <v>82</v>
      </c>
      <c r="F50" s="22">
        <v>60000</v>
      </c>
      <c r="G50" s="22">
        <f t="shared" si="4"/>
        <v>240</v>
      </c>
      <c r="H50" s="23">
        <v>30</v>
      </c>
      <c r="I50" s="21" t="s">
        <v>40</v>
      </c>
      <c r="J50" s="35">
        <v>80</v>
      </c>
      <c r="K50" s="32"/>
      <c r="L50" s="59"/>
      <c r="M50" s="33"/>
    </row>
    <row r="51" spans="1:13" ht="12" customHeight="1">
      <c r="A51" s="17"/>
      <c r="B51" s="18"/>
      <c r="C51" s="18" t="s">
        <v>51</v>
      </c>
      <c r="D51" s="20">
        <v>9</v>
      </c>
      <c r="E51" s="60" t="s">
        <v>72</v>
      </c>
      <c r="F51" s="22">
        <v>38000</v>
      </c>
      <c r="G51" s="22">
        <f t="shared" si="4"/>
        <v>342</v>
      </c>
      <c r="H51" s="23">
        <v>2</v>
      </c>
      <c r="I51" s="21"/>
      <c r="J51" s="35"/>
      <c r="K51" s="32"/>
      <c r="L51" s="59"/>
      <c r="M51" s="33"/>
    </row>
    <row r="52" spans="1:13" ht="12" customHeight="1">
      <c r="A52" s="17"/>
      <c r="B52" s="18"/>
      <c r="C52" s="18" t="s">
        <v>83</v>
      </c>
      <c r="D52" s="20">
        <v>30</v>
      </c>
      <c r="E52" s="55" t="s">
        <v>84</v>
      </c>
      <c r="F52" s="22">
        <v>15000</v>
      </c>
      <c r="G52" s="22">
        <f t="shared" si="4"/>
        <v>450</v>
      </c>
      <c r="H52" s="23">
        <v>7.6</v>
      </c>
      <c r="I52" s="21"/>
      <c r="J52" s="35"/>
      <c r="K52" s="32"/>
      <c r="L52" s="59"/>
      <c r="M52" s="33"/>
    </row>
    <row r="53" spans="1:13" ht="12" customHeight="1">
      <c r="A53" s="29"/>
      <c r="B53" s="18"/>
      <c r="C53" s="19" t="s">
        <v>41</v>
      </c>
      <c r="D53" s="42"/>
      <c r="E53" s="42"/>
      <c r="F53" s="22"/>
      <c r="G53" s="22">
        <f>G55-G54-G52-G51-G50-G49-G48-G47-G46-G45-G44</f>
        <v>218</v>
      </c>
      <c r="H53" s="23">
        <v>100</v>
      </c>
      <c r="I53" s="21"/>
      <c r="J53" s="35"/>
      <c r="K53" s="32"/>
      <c r="L53" s="59"/>
      <c r="M53" s="33"/>
    </row>
    <row r="54" spans="1:13" ht="12" customHeight="1">
      <c r="A54" s="29"/>
      <c r="B54" s="18"/>
      <c r="C54" s="43" t="s">
        <v>42</v>
      </c>
      <c r="D54" s="42"/>
      <c r="E54" s="42"/>
      <c r="F54" s="22">
        <v>600</v>
      </c>
      <c r="G54" s="22">
        <f>F54</f>
        <v>600</v>
      </c>
      <c r="H54" s="36"/>
      <c r="I54" s="21"/>
      <c r="J54" s="35"/>
      <c r="K54" s="32"/>
      <c r="L54" s="61"/>
      <c r="M54" s="33"/>
    </row>
    <row r="55" spans="1:13" ht="12" customHeight="1">
      <c r="A55" s="16"/>
      <c r="B55" s="46"/>
      <c r="C55" s="46"/>
      <c r="D55" s="46"/>
      <c r="E55" s="47"/>
      <c r="F55" s="48"/>
      <c r="G55" s="49">
        <f>24000-J55-K55-L55</f>
        <v>15120</v>
      </c>
      <c r="H55" s="50">
        <f>SUM(H44:H54)</f>
        <v>631.80000000000007</v>
      </c>
      <c r="I55" s="50"/>
      <c r="J55" s="51">
        <f>SUM(J44:J54)</f>
        <v>3680</v>
      </c>
      <c r="K55" s="51">
        <v>1200</v>
      </c>
      <c r="L55" s="52">
        <v>4000</v>
      </c>
      <c r="M55" s="53">
        <f>G55+J55+K55+L55</f>
        <v>24000</v>
      </c>
    </row>
    <row r="56" spans="1:13" ht="12" customHeight="1">
      <c r="A56" s="17" t="s">
        <v>85</v>
      </c>
      <c r="B56" s="18" t="s">
        <v>86</v>
      </c>
      <c r="C56" s="19" t="s">
        <v>20</v>
      </c>
      <c r="D56" s="20">
        <v>100</v>
      </c>
      <c r="E56" s="21">
        <v>190</v>
      </c>
      <c r="F56" s="22">
        <v>20000</v>
      </c>
      <c r="G56" s="22">
        <f>F56*D56/1000</f>
        <v>2000</v>
      </c>
      <c r="H56" s="23">
        <v>345.8</v>
      </c>
      <c r="I56" s="24" t="s">
        <v>21</v>
      </c>
      <c r="J56" s="25">
        <v>2500</v>
      </c>
      <c r="K56" s="32"/>
      <c r="L56" s="58" t="s">
        <v>87</v>
      </c>
      <c r="M56" s="28"/>
    </row>
    <row r="57" spans="1:13" ht="12" customHeight="1">
      <c r="A57" s="17"/>
      <c r="B57" s="18"/>
      <c r="C57" s="19" t="s">
        <v>88</v>
      </c>
      <c r="D57" s="21">
        <v>19</v>
      </c>
      <c r="E57" s="34" t="s">
        <v>27</v>
      </c>
      <c r="F57" s="22">
        <v>68000</v>
      </c>
      <c r="G57" s="22">
        <f t="shared" ref="G57:G66" si="5">F57*D57/1000</f>
        <v>1292</v>
      </c>
      <c r="H57" s="23">
        <v>58.1</v>
      </c>
      <c r="I57" s="20"/>
      <c r="J57" s="31"/>
      <c r="K57" s="32"/>
      <c r="L57" s="59"/>
      <c r="M57" s="33"/>
    </row>
    <row r="58" spans="1:13" ht="12" customHeight="1">
      <c r="A58" s="29"/>
      <c r="B58" s="18"/>
      <c r="C58" s="18" t="s">
        <v>77</v>
      </c>
      <c r="D58" s="20">
        <v>8</v>
      </c>
      <c r="E58" s="39" t="s">
        <v>89</v>
      </c>
      <c r="F58" s="22">
        <v>60000</v>
      </c>
      <c r="G58" s="22">
        <f t="shared" si="5"/>
        <v>480</v>
      </c>
      <c r="H58" s="40">
        <v>10.6</v>
      </c>
      <c r="I58" s="21" t="s">
        <v>28</v>
      </c>
      <c r="J58" s="35">
        <v>600</v>
      </c>
      <c r="K58" s="32"/>
      <c r="L58" s="59"/>
      <c r="M58" s="33"/>
    </row>
    <row r="59" spans="1:13" ht="12" customHeight="1">
      <c r="A59" s="29"/>
      <c r="B59" s="18"/>
      <c r="C59" s="18" t="s">
        <v>90</v>
      </c>
      <c r="D59" s="20">
        <v>14</v>
      </c>
      <c r="E59" s="55" t="s">
        <v>91</v>
      </c>
      <c r="F59" s="22">
        <v>33000</v>
      </c>
      <c r="G59" s="22">
        <f t="shared" si="5"/>
        <v>462</v>
      </c>
      <c r="H59" s="40">
        <v>6</v>
      </c>
      <c r="I59" s="37"/>
      <c r="J59" s="35"/>
      <c r="K59" s="32"/>
      <c r="L59" s="59"/>
      <c r="M59" s="33"/>
    </row>
    <row r="60" spans="1:13" ht="12" customHeight="1">
      <c r="A60" s="29"/>
      <c r="B60" s="18"/>
      <c r="C60" s="18" t="s">
        <v>92</v>
      </c>
      <c r="D60" s="20">
        <v>19</v>
      </c>
      <c r="E60" s="34" t="s">
        <v>27</v>
      </c>
      <c r="F60" s="22">
        <v>48000</v>
      </c>
      <c r="G60" s="22">
        <f t="shared" si="5"/>
        <v>912</v>
      </c>
      <c r="H60" s="40">
        <v>65.8</v>
      </c>
      <c r="I60" s="37" t="s">
        <v>34</v>
      </c>
      <c r="J60" s="35">
        <v>500</v>
      </c>
      <c r="K60" s="32"/>
      <c r="L60" s="59"/>
      <c r="M60" s="33"/>
    </row>
    <row r="61" spans="1:13" ht="12" customHeight="1">
      <c r="A61" s="29"/>
      <c r="B61" s="18"/>
      <c r="C61" s="19" t="s">
        <v>32</v>
      </c>
      <c r="D61" s="20">
        <v>5</v>
      </c>
      <c r="E61" s="34" t="s">
        <v>89</v>
      </c>
      <c r="F61" s="22">
        <v>154000</v>
      </c>
      <c r="G61" s="22">
        <f t="shared" si="5"/>
        <v>770</v>
      </c>
      <c r="H61" s="23">
        <v>26</v>
      </c>
      <c r="I61" s="37"/>
      <c r="J61" s="35"/>
      <c r="K61" s="32"/>
      <c r="L61" s="59"/>
      <c r="M61" s="33"/>
    </row>
    <row r="62" spans="1:13" ht="12" customHeight="1">
      <c r="A62" s="29"/>
      <c r="B62" s="18"/>
      <c r="C62" s="18" t="s">
        <v>38</v>
      </c>
      <c r="D62" s="20">
        <v>5</v>
      </c>
      <c r="E62" s="55" t="s">
        <v>30</v>
      </c>
      <c r="F62" s="22">
        <v>137000</v>
      </c>
      <c r="G62" s="22">
        <f t="shared" si="5"/>
        <v>685</v>
      </c>
      <c r="H62" s="36">
        <v>7</v>
      </c>
      <c r="I62" s="21" t="s">
        <v>40</v>
      </c>
      <c r="J62" s="35">
        <v>80</v>
      </c>
      <c r="K62" s="32"/>
      <c r="L62" s="59"/>
      <c r="M62" s="33"/>
    </row>
    <row r="63" spans="1:13" ht="12" customHeight="1">
      <c r="A63" s="29"/>
      <c r="B63" s="18" t="s">
        <v>93</v>
      </c>
      <c r="C63" s="19" t="s">
        <v>94</v>
      </c>
      <c r="D63" s="20">
        <v>50</v>
      </c>
      <c r="E63" s="54" t="s">
        <v>95</v>
      </c>
      <c r="F63" s="22">
        <v>125000</v>
      </c>
      <c r="G63" s="22">
        <f t="shared" si="5"/>
        <v>6250</v>
      </c>
      <c r="H63" s="23">
        <v>267.7</v>
      </c>
      <c r="I63" s="37"/>
      <c r="J63" s="35"/>
      <c r="K63" s="32"/>
      <c r="L63" s="59"/>
      <c r="M63" s="33"/>
    </row>
    <row r="64" spans="1:13" ht="12" customHeight="1">
      <c r="A64" s="29"/>
      <c r="B64" s="18" t="s">
        <v>96</v>
      </c>
      <c r="C64" s="19" t="s">
        <v>51</v>
      </c>
      <c r="D64" s="20">
        <v>11</v>
      </c>
      <c r="E64" s="55" t="s">
        <v>97</v>
      </c>
      <c r="F64" s="22">
        <v>38000</v>
      </c>
      <c r="G64" s="22">
        <f t="shared" si="5"/>
        <v>418</v>
      </c>
      <c r="H64" s="40">
        <v>2.5</v>
      </c>
      <c r="I64" s="37"/>
      <c r="J64" s="35"/>
      <c r="K64" s="32"/>
      <c r="L64" s="59"/>
      <c r="M64" s="33"/>
    </row>
    <row r="65" spans="1:13" ht="12" customHeight="1">
      <c r="A65" s="29"/>
      <c r="B65" s="18"/>
      <c r="C65" s="18" t="s">
        <v>98</v>
      </c>
      <c r="D65" s="21">
        <v>6</v>
      </c>
      <c r="E65" s="54" t="s">
        <v>30</v>
      </c>
      <c r="F65" s="22">
        <v>37000</v>
      </c>
      <c r="G65" s="22">
        <f t="shared" si="5"/>
        <v>222</v>
      </c>
      <c r="H65" s="23">
        <v>2.1</v>
      </c>
      <c r="I65" s="37"/>
      <c r="J65" s="35"/>
      <c r="K65" s="32"/>
      <c r="L65" s="59"/>
      <c r="M65" s="33"/>
    </row>
    <row r="66" spans="1:13" ht="12" customHeight="1">
      <c r="A66" s="29"/>
      <c r="B66" s="18"/>
      <c r="C66" s="18" t="s">
        <v>38</v>
      </c>
      <c r="D66" s="20">
        <v>4</v>
      </c>
      <c r="E66" s="39" t="s">
        <v>39</v>
      </c>
      <c r="F66" s="22">
        <v>137000</v>
      </c>
      <c r="G66" s="22">
        <f t="shared" si="5"/>
        <v>548</v>
      </c>
      <c r="H66" s="40">
        <v>5.6</v>
      </c>
      <c r="I66" s="37"/>
      <c r="J66" s="35"/>
      <c r="K66" s="32"/>
      <c r="L66" s="59"/>
      <c r="M66" s="33"/>
    </row>
    <row r="67" spans="1:13" ht="12" customHeight="1">
      <c r="A67" s="29"/>
      <c r="B67" s="18"/>
      <c r="C67" s="19" t="s">
        <v>41</v>
      </c>
      <c r="D67" s="42"/>
      <c r="E67" s="42"/>
      <c r="F67" s="22"/>
      <c r="G67" s="22">
        <f>G69-G68-G66-G65-G64-G63-G62-G61-G60-G59-G58-G57-G56</f>
        <v>531</v>
      </c>
      <c r="H67" s="23"/>
      <c r="I67" s="37"/>
      <c r="J67" s="35"/>
      <c r="K67" s="32"/>
      <c r="L67" s="59"/>
      <c r="M67" s="33"/>
    </row>
    <row r="68" spans="1:13" ht="12" customHeight="1">
      <c r="A68" s="29"/>
      <c r="B68" s="18"/>
      <c r="C68" s="43" t="s">
        <v>42</v>
      </c>
      <c r="D68" s="42"/>
      <c r="E68" s="42"/>
      <c r="F68" s="22">
        <v>550</v>
      </c>
      <c r="G68" s="22">
        <f>F68</f>
        <v>550</v>
      </c>
      <c r="H68" s="36"/>
      <c r="I68" s="21"/>
      <c r="J68" s="35"/>
      <c r="K68" s="32"/>
      <c r="L68" s="61"/>
      <c r="M68" s="33"/>
    </row>
    <row r="69" spans="1:13" ht="15.75" customHeight="1">
      <c r="A69" s="16"/>
      <c r="B69" s="46"/>
      <c r="C69" s="46"/>
      <c r="D69" s="46"/>
      <c r="E69" s="47"/>
      <c r="F69" s="48"/>
      <c r="G69" s="49">
        <f>24000-J69-K69-L69</f>
        <v>15120</v>
      </c>
      <c r="H69" s="50">
        <f>SUM(H56:H68)</f>
        <v>797.2</v>
      </c>
      <c r="I69" s="50"/>
      <c r="J69" s="51">
        <f>SUM(J56:J68)</f>
        <v>3680</v>
      </c>
      <c r="K69" s="51">
        <v>1200</v>
      </c>
      <c r="L69" s="52">
        <v>4000</v>
      </c>
      <c r="M69" s="53">
        <f>G69+J69+K69+L69</f>
        <v>24000</v>
      </c>
    </row>
    <row r="70" spans="1:13" ht="15.75" customHeight="1">
      <c r="A70" s="62" t="s">
        <v>99</v>
      </c>
      <c r="B70" s="63"/>
      <c r="C70" s="63"/>
      <c r="D70" s="64"/>
      <c r="E70" s="64"/>
      <c r="F70" s="65"/>
      <c r="G70" s="66"/>
      <c r="H70" s="66"/>
      <c r="I70" s="66"/>
      <c r="J70" s="66"/>
      <c r="K70" s="66"/>
      <c r="L70" s="66"/>
      <c r="M70" s="67"/>
    </row>
    <row r="71" spans="1:13" ht="12.75" customHeight="1">
      <c r="A71" s="68" t="s">
        <v>100</v>
      </c>
      <c r="B71" s="69" t="s">
        <v>101</v>
      </c>
      <c r="C71" s="69"/>
      <c r="D71" s="70"/>
      <c r="E71" s="64"/>
      <c r="F71" s="63"/>
      <c r="G71" s="71"/>
      <c r="H71" s="71"/>
      <c r="I71" s="71"/>
      <c r="J71" s="71"/>
      <c r="K71" s="71"/>
      <c r="L71" s="71"/>
      <c r="M71" s="71"/>
    </row>
    <row r="72" spans="1:13" ht="15">
      <c r="A72" s="68" t="s">
        <v>102</v>
      </c>
      <c r="B72" s="69" t="s">
        <v>103</v>
      </c>
      <c r="C72" s="69"/>
      <c r="D72" s="70"/>
      <c r="E72" s="64"/>
      <c r="F72" s="63"/>
      <c r="G72" s="71"/>
      <c r="H72" s="71"/>
      <c r="I72" s="71"/>
      <c r="J72" s="71"/>
      <c r="K72" s="71"/>
      <c r="L72" s="71"/>
      <c r="M72" s="71"/>
    </row>
    <row r="73" spans="1:13" ht="15">
      <c r="A73" s="72" t="s">
        <v>104</v>
      </c>
      <c r="B73" s="69" t="s">
        <v>105</v>
      </c>
      <c r="C73" s="69"/>
      <c r="D73" s="73"/>
      <c r="E73" s="73"/>
      <c r="F73" s="73"/>
      <c r="G73" s="71"/>
      <c r="H73" s="71"/>
      <c r="I73" s="71"/>
      <c r="J73" s="71"/>
      <c r="K73" s="71"/>
      <c r="L73" s="71"/>
      <c r="M73" s="71"/>
    </row>
    <row r="74" spans="1:13" ht="13.5">
      <c r="A74" s="73"/>
      <c r="B74" s="69" t="s">
        <v>106</v>
      </c>
      <c r="C74" s="69"/>
      <c r="D74" s="73"/>
      <c r="E74" s="73"/>
      <c r="F74" s="73"/>
      <c r="G74" s="73"/>
      <c r="H74" s="73"/>
      <c r="I74" s="73"/>
      <c r="J74" s="73"/>
      <c r="K74" s="73"/>
    </row>
    <row r="75" spans="1:13" ht="13.5">
      <c r="A75" s="73"/>
      <c r="B75" s="69" t="s">
        <v>107</v>
      </c>
      <c r="C75" s="69"/>
      <c r="D75" s="73"/>
      <c r="E75" s="73"/>
      <c r="F75" s="73"/>
      <c r="G75" s="73"/>
      <c r="H75" s="73"/>
      <c r="I75" s="73"/>
      <c r="J75" s="73"/>
      <c r="K75" s="73"/>
    </row>
    <row r="76" spans="1:13" ht="13.5">
      <c r="A76" s="74" t="s">
        <v>108</v>
      </c>
      <c r="B76" s="69" t="s">
        <v>109</v>
      </c>
      <c r="C76" s="69"/>
      <c r="D76" s="73"/>
      <c r="E76" s="73"/>
      <c r="F76" s="73"/>
      <c r="G76" s="73"/>
      <c r="H76" s="73"/>
      <c r="I76" s="73"/>
      <c r="J76" s="73"/>
      <c r="K76" s="73"/>
    </row>
    <row r="77" spans="1:13" ht="13.5">
      <c r="A77" s="73"/>
      <c r="B77" s="69" t="s">
        <v>110</v>
      </c>
      <c r="C77" s="69"/>
      <c r="D77" s="73"/>
      <c r="E77" s="73"/>
      <c r="F77" s="73"/>
    </row>
    <row r="78" spans="1:13" ht="13.5">
      <c r="A78" s="74" t="s">
        <v>111</v>
      </c>
      <c r="B78" s="69" t="s">
        <v>112</v>
      </c>
      <c r="C78" s="69"/>
      <c r="D78" s="75"/>
      <c r="E78" s="75"/>
      <c r="F78" s="75"/>
    </row>
    <row r="79" spans="1:13" ht="13.5">
      <c r="A79" s="76" t="s">
        <v>113</v>
      </c>
      <c r="B79" s="69" t="s">
        <v>114</v>
      </c>
    </row>
  </sheetData>
  <mergeCells count="33">
    <mergeCell ref="A44:A55"/>
    <mergeCell ref="K44:K54"/>
    <mergeCell ref="L44:L54"/>
    <mergeCell ref="M44:M54"/>
    <mergeCell ref="A56:A69"/>
    <mergeCell ref="K56:K68"/>
    <mergeCell ref="L56:L68"/>
    <mergeCell ref="M56:M68"/>
    <mergeCell ref="A18:A29"/>
    <mergeCell ref="K18:K28"/>
    <mergeCell ref="L18:L28"/>
    <mergeCell ref="M18:M28"/>
    <mergeCell ref="A30:A43"/>
    <mergeCell ref="K30:K42"/>
    <mergeCell ref="L30:L42"/>
    <mergeCell ref="M30:M42"/>
    <mergeCell ref="K6:K7"/>
    <mergeCell ref="L6:L7"/>
    <mergeCell ref="M6:M7"/>
    <mergeCell ref="A8:A17"/>
    <mergeCell ref="K8:K16"/>
    <mergeCell ref="L8:L16"/>
    <mergeCell ref="M8:M16"/>
    <mergeCell ref="A1:C1"/>
    <mergeCell ref="D1:M1"/>
    <mergeCell ref="A3:L3"/>
    <mergeCell ref="A4:M4"/>
    <mergeCell ref="A5:H5"/>
    <mergeCell ref="A6:A7"/>
    <mergeCell ref="B6:B7"/>
    <mergeCell ref="C6:H6"/>
    <mergeCell ref="I6:I7"/>
    <mergeCell ref="J6:J7"/>
  </mergeCells>
  <pageMargins left="0.24" right="0.2" top="0.21" bottom="0.2" header="0.2" footer="0.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21.01 đến 25.01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2019-01-19T11:46:44Z</dcterms:created>
  <dcterms:modified xsi:type="dcterms:W3CDTF">2019-01-19T11:46:54Z</dcterms:modified>
</cp:coreProperties>
</file>